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G7" i="2" l="1"/>
  <c r="C15" i="4" l="1"/>
  <c r="C8" i="4"/>
  <c r="C7" i="4"/>
  <c r="J10" i="1" l="1"/>
  <c r="K9" i="1" l="1"/>
  <c r="K8" i="1"/>
  <c r="K7" i="1"/>
  <c r="D15" i="4" l="1"/>
  <c r="C17" i="4" l="1"/>
  <c r="G9" i="2" l="1"/>
  <c r="G11" i="2" s="1"/>
  <c r="G13" i="2" s="1"/>
  <c r="D17" i="4" s="1"/>
  <c r="G10" i="1"/>
  <c r="I10" i="1"/>
  <c r="K10" i="1" l="1"/>
  <c r="C18" i="4"/>
  <c r="D18" i="4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<sst xmlns="http://schemas.openxmlformats.org/spreadsheetml/2006/main" count="52" uniqueCount="44">
  <si>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</si>
  <si>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</si>
  <si>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</si>
  <si>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</si>
  <si>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</si>
  <si>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</si>
  <si>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</si>
  <si>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</si>
  <si>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</si>
  <si>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</si>
  <si>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</si>
  <si>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</si>
  <si>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</si>
  <si>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</si>
  <si>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</si>
  <si>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</si>
  <si>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</si>
  <si>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</si>
  <si>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</si>
  <si>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</si>
  <si>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</si>
  <si>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</si>
  <si>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</si>
  <si>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</si>
  <si>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</si>
  <si>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</si>
  <si>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</si>
  <si>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</si>
  <si>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</si>
  <si>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</si>
  <si>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</si>
  <si>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</si>
  <si>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</si>
  <si>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</si>
  <si>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</si>
  <si>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</si>
  <si>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</si>
  <si>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</si>
  <si>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Deuda Pública Bruta Total al 31 de diciembre del año 2020</t>
  </si>
  <si>
    <t>AL 31 de Diciembre 2020</t>
  </si>
  <si>
    <t>Enero-Junio 2021</t>
  </si>
  <si>
    <t>Deuda Pública Bruta Total al 31 de Diciembre del año 2020</t>
  </si>
  <si>
    <t>Deuda Pública Bruta Total  descontando la amortización de Banobras al 30 de junio de 2021</t>
  </si>
  <si>
    <t>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</si>
</sst>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76200</xdr:rowOff>
    </xdr:from>
    <xdr:to>
      <xdr:col>3</xdr:col>
      <xdr:colOff>138478</xdr:colOff>
      <xdr:row>3</xdr:row>
      <xdr:rowOff>125462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700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131885</xdr:colOff>
      <xdr:row>0</xdr:row>
      <xdr:rowOff>58615</xdr:rowOff>
    </xdr:from>
    <xdr:to>
      <xdr:col>2</xdr:col>
      <xdr:colOff>278423</xdr:colOff>
      <xdr:row>3</xdr:row>
      <xdr:rowOff>117402</xdr:rowOff>
    </xdr:to>
    <xdr:pic>
      <xdr:nvPicPr>
        <xdr:cNvPr id="4" name="Imagen 3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5861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1205278</xdr:colOff>
      <xdr:row>3</xdr:row>
      <xdr:rowOff>182612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J7" sqref="J7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40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390000000</v>
      </c>
      <c r="J7" s="32">
        <f>G7-I7</f>
        <v>150000000</v>
      </c>
      <c r="K7" s="13">
        <f>J7*1/I7</f>
        <v>0.38461538461538464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430253170.22999996</v>
      </c>
      <c r="J8" s="32">
        <f>G8-I8</f>
        <v>179548495.04000002</v>
      </c>
      <c r="K8" s="13">
        <f>J8*1/I8</f>
        <v>0.41730894148675063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197526580</v>
      </c>
      <c r="J9" s="32">
        <f>G9-I9</f>
        <v>58242650</v>
      </c>
      <c r="K9" s="13">
        <f>J9*1/I9</f>
        <v>0.29485981076572076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1017779750.23</v>
      </c>
      <c r="J10" s="35">
        <f>SUM(J7:J9)</f>
        <v>387791145.04000002</v>
      </c>
      <c r="K10" s="16">
        <f>J10*1/I10</f>
        <v>0.38101676217508373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B7" sqref="B7:F7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38</v>
      </c>
      <c r="C6" s="76"/>
      <c r="D6" s="76"/>
      <c r="E6" s="76"/>
      <c r="F6" s="76"/>
      <c r="G6" s="36">
        <v>1056874601.8</v>
      </c>
    </row>
    <row r="7" spans="2:7" ht="22.5" customHeight="1" x14ac:dyDescent="0.25">
      <c r="B7" s="75" t="s">
        <v>41</v>
      </c>
      <c r="C7" s="76"/>
      <c r="D7" s="76"/>
      <c r="E7" s="76"/>
      <c r="F7" s="76"/>
      <c r="G7" s="37">
        <f>+G6</f>
        <v>1056874601.8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18555311.850000001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1038319289.9499999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5539540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1032779749.9499999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15000000</v>
      </c>
    </row>
    <row r="13" spans="2:7" ht="25.5" customHeight="1" thickBot="1" x14ac:dyDescent="0.3">
      <c r="B13" s="70" t="s">
        <v>42</v>
      </c>
      <c r="C13" s="71"/>
      <c r="D13" s="71"/>
      <c r="E13" s="71"/>
      <c r="F13" s="71"/>
      <c r="G13" s="40">
        <f>G11-G12</f>
        <v>1017779749.9499999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D7" sqref="D7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39</v>
      </c>
      <c r="D5" s="31" t="s">
        <v>43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f>Amortización!G6</f>
        <v>1056874601.8</v>
      </c>
      <c r="D7" s="44">
        <f>+D17</f>
        <v>1017779749.9499999</v>
      </c>
    </row>
    <row r="8" spans="2:5" ht="15.75" thickBot="1" x14ac:dyDescent="0.3">
      <c r="B8" s="24" t="s">
        <v>33</v>
      </c>
      <c r="C8" s="25">
        <f>C7/C6</f>
        <v>8.9185472249647679E-3</v>
      </c>
      <c r="D8" s="25">
        <f>D7/D6</f>
        <v>8.5886412154122672E-3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2020</v>
      </c>
      <c r="D15" s="31" t="str">
        <f>D5</f>
        <v>AL 30 de Junio de 2021</v>
      </c>
    </row>
    <row r="16" spans="2:5" x14ac:dyDescent="0.25">
      <c r="B16" s="22" t="s">
        <v>35</v>
      </c>
      <c r="C16" s="45">
        <v>1988476371.2100003</v>
      </c>
      <c r="D16" s="48">
        <v>1492945467.8600001</v>
      </c>
      <c r="E16" s="5"/>
    </row>
    <row r="17" spans="2:4" ht="15.75" thickBot="1" x14ac:dyDescent="0.3">
      <c r="B17" s="29" t="s">
        <v>32</v>
      </c>
      <c r="C17" s="46">
        <f>C7</f>
        <v>1056874601.8</v>
      </c>
      <c r="D17" s="47">
        <f>+Amortización!G13</f>
        <v>1017779749.9499999</v>
      </c>
    </row>
    <row r="18" spans="2:4" ht="15.75" thickBot="1" x14ac:dyDescent="0.3">
      <c r="B18" s="24" t="s">
        <v>33</v>
      </c>
      <c r="C18" s="30">
        <f>C17/C16</f>
        <v>0.53149970354281106</v>
      </c>
      <c r="D18" s="30">
        <f>D17/D16</f>
        <v>0.68172600531008909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2019-10-17T15:42:58Z</cp:lastPrinted>
  <dcterms:created xsi:type="dcterms:W3CDTF">2016-06-13T19:42:18Z</dcterms:created>
  <dcterms:modified xsi:type="dcterms:W3CDTF">2021-07-30T18:00:06Z</dcterms:modified>
</cp:coreProperties>
</file>